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rucciones" sheetId="1" r:id="rId1"/>
    <sheet name="Contratos" sheetId="2" r:id="rId2"/>
    <sheet name="Cobranza" sheetId="3" r:id="rId3"/>
  </sheets>
  <definedNames>
    <definedName name="_xlnm._FilterDatabase" localSheetId="1">'Contratos'!A1:G24</definedName>
    <definedName name="_xlnm._FilterDatabase" localSheetId="2">'Cobranza'!A1:H44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<sst xmlns="http://schemas.openxmlformats.org/spreadsheetml/2006/main" count="33" uniqueCount="29">
  <si>
    <t>Paso</t>
  </si>
  <si>
    <t>Qué hacer</t>
  </si>
  <si>
    <t>En Contratos, captura cada inmueble con su inquilino, renta, día de pago y vigencia.</t>
  </si>
  <si>
    <t>En Cobranza, agrega una fila por inmueble y mes; la renta esperada se trae de Contratos.</t>
  </si>
  <si>
    <t>Al recibir el pago, escribe la fecha, el monto y la referencia; el estatus se actualiza solo.</t>
  </si>
  <si>
    <t>Filtra Estatus por Pendiente o Parcial para saber a quién cobrar.</t>
  </si>
  <si>
    <t>Inmueble</t>
  </si>
  <si>
    <t>Inquilino</t>
  </si>
  <si>
    <t>Renta mensual</t>
  </si>
  <si>
    <t>Día de pago</t>
  </si>
  <si>
    <t>Depósito en garantía</t>
  </si>
  <si>
    <t>Inicio de contrato</t>
  </si>
  <si>
    <t>Fin de contrato</t>
  </si>
  <si>
    <t>Local 1</t>
  </si>
  <si>
    <t>Inquilino A</t>
  </si>
  <si>
    <t>Depto 3B</t>
  </si>
  <si>
    <t>Inquilino B</t>
  </si>
  <si>
    <t>Bodega 2</t>
  </si>
  <si>
    <t>Inquilino C</t>
  </si>
  <si>
    <t>Mes</t>
  </si>
  <si>
    <t>Renta esperada</t>
  </si>
  <si>
    <t>Fecha de pago</t>
  </si>
  <si>
    <t>Monto pagado</t>
  </si>
  <si>
    <t>Referencia</t>
  </si>
  <si>
    <t>Diferencia</t>
  </si>
  <si>
    <t>Estatus</t>
  </si>
  <si>
    <t>LOCAL1 MAYO</t>
  </si>
  <si>
    <t>3B</t>
  </si>
  <si>
    <t>Total</t>
  </si>
</sst>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4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width="16.83203125" customWidth="1"/>
    <col min="2" max="2" width="90.83203125" customWidth="1"/>
  </cols>
  <sheetData>
    <row r="1">
      <c r="A1" t="s">
        <v>0</v>
      </c>
      <c r="B1" t="s">
        <v>1</v>
      </c>
    </row>
    <row r="2">
      <c r="A2">
        <v>1</v>
      </c>
      <c r="B2" t="s">
        <v>2</v>
      </c>
    </row>
    <row r="3">
      <c r="A3">
        <v>2</v>
      </c>
      <c r="B3" t="s">
        <v>3</v>
      </c>
    </row>
    <row r="4">
      <c r="A4">
        <v>3</v>
      </c>
      <c r="B4" t="s">
        <v>4</v>
      </c>
    </row>
    <row r="5">
      <c r="A5">
        <v>4</v>
      </c>
      <c r="B5" t="s">
        <v>5</v>
      </c>
    </row>
  </sheetData>
  <ignoredErrors>
    <ignoredError numberStoredAsText="1" sqref="A1:B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cols>
    <col min="1" max="1" width="16.83203125" customWidth="1"/>
    <col min="2" max="2" width="24.83203125" customWidth="1"/>
    <col min="3" max="3" width="14.83203125" customWidth="1"/>
    <col min="4" max="4" width="12.83203125" customWidth="1"/>
    <col min="5" max="5" width="18.83203125" customWidth="1"/>
    <col min="6" max="6" width="16.83203125" customWidth="1"/>
    <col min="7" max="7" width="16.83203125" customWidth="1"/>
  </cols>
  <sheetData>
    <row r="1">
      <c r="A1" t="s">
        <v>6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</row>
    <row r="2">
      <c r="A2" t="s">
        <v>13</v>
      </c>
      <c r="B2" t="s">
        <v>14</v>
      </c>
      <c r="C2" s="1">
        <v>12000</v>
      </c>
      <c r="D2">
        <v>5</v>
      </c>
      <c r="E2" s="1">
        <v>12000</v>
      </c>
      <c r="F2" s="2">
        <v>46023</v>
      </c>
      <c r="G2" s="2">
        <v>46387</v>
      </c>
    </row>
    <row r="3">
      <c r="A3" t="s">
        <v>15</v>
      </c>
      <c r="B3" t="s">
        <v>16</v>
      </c>
      <c r="C3" s="1">
        <v>9500</v>
      </c>
      <c r="D3">
        <v>1</v>
      </c>
      <c r="E3" s="1">
        <v>9500</v>
      </c>
      <c r="F3" s="2">
        <v>45839</v>
      </c>
      <c r="G3" s="2">
        <v>46203</v>
      </c>
    </row>
    <row r="4">
      <c r="A4" t="s">
        <v>17</v>
      </c>
      <c r="B4" t="s">
        <v>18</v>
      </c>
      <c r="C4" s="1">
        <v>15000</v>
      </c>
      <c r="D4">
        <v>10</v>
      </c>
      <c r="E4" s="1">
        <v>30000</v>
      </c>
      <c r="F4" s="2">
        <v>46082</v>
      </c>
      <c r="G4" s="2">
        <v>46446</v>
      </c>
    </row>
  </sheetData>
  <autoFilter ref="A1:G24"/>
  <ignoredErrors>
    <ignoredError numberStoredAsText="1" sqref="A1:G2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H46"/>
  <sheetViews>
    <sheetView workbookViewId="0"/>
  </sheetViews>
  <cols>
    <col min="1" max="1" width="16.83203125" customWidth="1"/>
    <col min="2" max="2" width="12.83203125" customWidth="1"/>
    <col min="3" max="3" width="14.83203125" customWidth="1"/>
    <col min="4" max="4" width="14.83203125" customWidth="1"/>
    <col min="5" max="5" width="14.83203125" customWidth="1"/>
    <col min="6" max="6" width="24.83203125" customWidth="1"/>
    <col min="7" max="7" width="12.83203125" customWidth="1"/>
    <col min="8" max="8" width="12.83203125" customWidth="1"/>
  </cols>
  <sheetData>
    <row r="1">
      <c r="A1" t="s">
        <v>6</v>
      </c>
      <c r="B1" t="s">
        <v>19</v>
      </c>
      <c r="C1" t="s">
        <v>20</v>
      </c>
      <c r="D1" t="s">
        <v>21</v>
      </c>
      <c r="E1" t="s">
        <v>22</v>
      </c>
      <c r="F1" t="s">
        <v>23</v>
      </c>
      <c r="G1" t="s">
        <v>24</v>
      </c>
      <c r="H1" t="s">
        <v>25</v>
      </c>
    </row>
    <row r="2">
      <c r="A2" t="s">
        <v>13</v>
      </c>
      <c r="B2" s="2">
        <v>46143</v>
      </c>
      <c r="C2" s="1">
        <f>IFERROR(VLOOKUP(A2,Contratos!A:C,3,FALSE),0)</f>
      </c>
      <c r="D2" s="2">
        <v>46147</v>
      </c>
      <c r="E2" s="1">
        <v>12000</v>
      </c>
      <c r="F2" t="s">
        <v>26</v>
      </c>
      <c r="G2" s="1">
        <f>N(E2)-C2</f>
      </c>
      <c r="H2">
        <f>IF(N(E2)&gt;=C2,"Pagado",IF(N(E2)&gt;0,"Parcial","Pendiente"))</f>
      </c>
    </row>
    <row r="3">
      <c r="A3" t="s">
        <v>15</v>
      </c>
      <c r="B3" s="2">
        <v>46143</v>
      </c>
      <c r="C3" s="1">
        <f>IFERROR(VLOOKUP(A3,Contratos!A:C,3,FALSE),0)</f>
      </c>
      <c r="D3" s="2">
        <v>46144</v>
      </c>
      <c r="E3" s="1">
        <v>5000</v>
      </c>
      <c r="F3" t="s">
        <v>27</v>
      </c>
      <c r="G3" s="1">
        <f>N(E3)-C3</f>
      </c>
      <c r="H3">
        <f>IF(N(E3)&gt;=C3,"Pagado",IF(N(E3)&gt;0,"Parcial","Pendiente"))</f>
      </c>
    </row>
    <row r="4">
      <c r="A4" t="s">
        <v>17</v>
      </c>
      <c r="B4" s="2">
        <v>46143</v>
      </c>
      <c r="C4" s="1">
        <f>IFERROR(VLOOKUP(A4,Contratos!A:C,3,FALSE),0)</f>
      </c>
      <c r="G4" s="1">
        <f>N(E4)-C4</f>
      </c>
      <c r="H4">
        <f>IF(N(E4)&gt;=C4,"Pagado",IF(N(E4)&gt;0,"Parcial","Pendiente"))</f>
      </c>
    </row>
    <row r="5">
      <c r="C5" s="1">
        <f>IF($A5="","",IFERROR(VLOOKUP(A5,Contratos!A:C,3,FALSE),0))</f>
      </c>
      <c r="G5" s="1">
        <f>IF($A5="","",N(E5)-C5)</f>
      </c>
      <c r="H5">
        <f>IF($A5="","",IF(N(E5)&gt;=C5,"Pagado",IF(N(E5)&gt;0,"Parcial","Pendiente")))</f>
      </c>
    </row>
    <row r="6">
      <c r="C6" s="1">
        <f>IF($A6="","",IFERROR(VLOOKUP(A6,Contratos!A:C,3,FALSE),0))</f>
      </c>
      <c r="G6" s="1">
        <f>IF($A6="","",N(E6)-C6)</f>
      </c>
      <c r="H6">
        <f>IF($A6="","",IF(N(E6)&gt;=C6,"Pagado",IF(N(E6)&gt;0,"Parcial","Pendiente")))</f>
      </c>
    </row>
    <row r="7">
      <c r="C7" s="1">
        <f>IF($A7="","",IFERROR(VLOOKUP(A7,Contratos!A:C,3,FALSE),0))</f>
      </c>
      <c r="G7" s="1">
        <f>IF($A7="","",N(E7)-C7)</f>
      </c>
      <c r="H7">
        <f>IF($A7="","",IF(N(E7)&gt;=C7,"Pagado",IF(N(E7)&gt;0,"Parcial","Pendiente")))</f>
      </c>
    </row>
    <row r="8">
      <c r="C8" s="1">
        <f>IF($A8="","",IFERROR(VLOOKUP(A8,Contratos!A:C,3,FALSE),0))</f>
      </c>
      <c r="G8" s="1">
        <f>IF($A8="","",N(E8)-C8)</f>
      </c>
      <c r="H8">
        <f>IF($A8="","",IF(N(E8)&gt;=C8,"Pagado",IF(N(E8)&gt;0,"Parcial","Pendiente")))</f>
      </c>
    </row>
    <row r="9">
      <c r="C9" s="1">
        <f>IF($A9="","",IFERROR(VLOOKUP(A9,Contratos!A:C,3,FALSE),0))</f>
      </c>
      <c r="G9" s="1">
        <f>IF($A9="","",N(E9)-C9)</f>
      </c>
      <c r="H9">
        <f>IF($A9="","",IF(N(E9)&gt;=C9,"Pagado",IF(N(E9)&gt;0,"Parcial","Pendiente")))</f>
      </c>
    </row>
    <row r="10">
      <c r="C10" s="1">
        <f>IF($A10="","",IFERROR(VLOOKUP(A10,Contratos!A:C,3,FALSE),0))</f>
      </c>
      <c r="G10" s="1">
        <f>IF($A10="","",N(E10)-C10)</f>
      </c>
      <c r="H10">
        <f>IF($A10="","",IF(N(E10)&gt;=C10,"Pagado",IF(N(E10)&gt;0,"Parcial","Pendiente")))</f>
      </c>
    </row>
    <row r="11">
      <c r="C11" s="1">
        <f>IF($A11="","",IFERROR(VLOOKUP(A11,Contratos!A:C,3,FALSE),0))</f>
      </c>
      <c r="G11" s="1">
        <f>IF($A11="","",N(E11)-C11)</f>
      </c>
      <c r="H11">
        <f>IF($A11="","",IF(N(E11)&gt;=C11,"Pagado",IF(N(E11)&gt;0,"Parcial","Pendiente")))</f>
      </c>
    </row>
    <row r="12">
      <c r="C12" s="1">
        <f>IF($A12="","",IFERROR(VLOOKUP(A12,Contratos!A:C,3,FALSE),0))</f>
      </c>
      <c r="G12" s="1">
        <f>IF($A12="","",N(E12)-C12)</f>
      </c>
      <c r="H12">
        <f>IF($A12="","",IF(N(E12)&gt;=C12,"Pagado",IF(N(E12)&gt;0,"Parcial","Pendiente")))</f>
      </c>
    </row>
    <row r="13">
      <c r="C13" s="1">
        <f>IF($A13="","",IFERROR(VLOOKUP(A13,Contratos!A:C,3,FALSE),0))</f>
      </c>
      <c r="G13" s="1">
        <f>IF($A13="","",N(E13)-C13)</f>
      </c>
      <c r="H13">
        <f>IF($A13="","",IF(N(E13)&gt;=C13,"Pagado",IF(N(E13)&gt;0,"Parcial","Pendiente")))</f>
      </c>
    </row>
    <row r="14">
      <c r="C14" s="1">
        <f>IF($A14="","",IFERROR(VLOOKUP(A14,Contratos!A:C,3,FALSE),0))</f>
      </c>
      <c r="G14" s="1">
        <f>IF($A14="","",N(E14)-C14)</f>
      </c>
      <c r="H14">
        <f>IF($A14="","",IF(N(E14)&gt;=C14,"Pagado",IF(N(E14)&gt;0,"Parcial","Pendiente")))</f>
      </c>
    </row>
    <row r="15">
      <c r="C15" s="1">
        <f>IF($A15="","",IFERROR(VLOOKUP(A15,Contratos!A:C,3,FALSE),0))</f>
      </c>
      <c r="G15" s="1">
        <f>IF($A15="","",N(E15)-C15)</f>
      </c>
      <c r="H15">
        <f>IF($A15="","",IF(N(E15)&gt;=C15,"Pagado",IF(N(E15)&gt;0,"Parcial","Pendiente")))</f>
      </c>
    </row>
    <row r="16">
      <c r="C16" s="1">
        <f>IF($A16="","",IFERROR(VLOOKUP(A16,Contratos!A:C,3,FALSE),0))</f>
      </c>
      <c r="G16" s="1">
        <f>IF($A16="","",N(E16)-C16)</f>
      </c>
      <c r="H16">
        <f>IF($A16="","",IF(N(E16)&gt;=C16,"Pagado",IF(N(E16)&gt;0,"Parcial","Pendiente")))</f>
      </c>
    </row>
    <row r="17">
      <c r="C17" s="1">
        <f>IF($A17="","",IFERROR(VLOOKUP(A17,Contratos!A:C,3,FALSE),0))</f>
      </c>
      <c r="G17" s="1">
        <f>IF($A17="","",N(E17)-C17)</f>
      </c>
      <c r="H17">
        <f>IF($A17="","",IF(N(E17)&gt;=C17,"Pagado",IF(N(E17)&gt;0,"Parcial","Pendiente")))</f>
      </c>
    </row>
    <row r="18">
      <c r="C18" s="1">
        <f>IF($A18="","",IFERROR(VLOOKUP(A18,Contratos!A:C,3,FALSE),0))</f>
      </c>
      <c r="G18" s="1">
        <f>IF($A18="","",N(E18)-C18)</f>
      </c>
      <c r="H18">
        <f>IF($A18="","",IF(N(E18)&gt;=C18,"Pagado",IF(N(E18)&gt;0,"Parcial","Pendiente")))</f>
      </c>
    </row>
    <row r="19">
      <c r="C19" s="1">
        <f>IF($A19="","",IFERROR(VLOOKUP(A19,Contratos!A:C,3,FALSE),0))</f>
      </c>
      <c r="G19" s="1">
        <f>IF($A19="","",N(E19)-C19)</f>
      </c>
      <c r="H19">
        <f>IF($A19="","",IF(N(E19)&gt;=C19,"Pagado",IF(N(E19)&gt;0,"Parcial","Pendiente")))</f>
      </c>
    </row>
    <row r="20">
      <c r="C20" s="1">
        <f>IF($A20="","",IFERROR(VLOOKUP(A20,Contratos!A:C,3,FALSE),0))</f>
      </c>
      <c r="G20" s="1">
        <f>IF($A20="","",N(E20)-C20)</f>
      </c>
      <c r="H20">
        <f>IF($A20="","",IF(N(E20)&gt;=C20,"Pagado",IF(N(E20)&gt;0,"Parcial","Pendiente")))</f>
      </c>
    </row>
    <row r="21">
      <c r="C21" s="1">
        <f>IF($A21="","",IFERROR(VLOOKUP(A21,Contratos!A:C,3,FALSE),0))</f>
      </c>
      <c r="G21" s="1">
        <f>IF($A21="","",N(E21)-C21)</f>
      </c>
      <c r="H21">
        <f>IF($A21="","",IF(N(E21)&gt;=C21,"Pagado",IF(N(E21)&gt;0,"Parcial","Pendiente")))</f>
      </c>
    </row>
    <row r="22">
      <c r="C22" s="1">
        <f>IF($A22="","",IFERROR(VLOOKUP(A22,Contratos!A:C,3,FALSE),0))</f>
      </c>
      <c r="G22" s="1">
        <f>IF($A22="","",N(E22)-C22)</f>
      </c>
      <c r="H22">
        <f>IF($A22="","",IF(N(E22)&gt;=C22,"Pagado",IF(N(E22)&gt;0,"Parcial","Pendiente")))</f>
      </c>
    </row>
    <row r="23">
      <c r="C23" s="1">
        <f>IF($A23="","",IFERROR(VLOOKUP(A23,Contratos!A:C,3,FALSE),0))</f>
      </c>
      <c r="G23" s="1">
        <f>IF($A23="","",N(E23)-C23)</f>
      </c>
      <c r="H23">
        <f>IF($A23="","",IF(N(E23)&gt;=C23,"Pagado",IF(N(E23)&gt;0,"Parcial","Pendiente")))</f>
      </c>
    </row>
    <row r="24">
      <c r="C24" s="1">
        <f>IF($A24="","",IFERROR(VLOOKUP(A24,Contratos!A:C,3,FALSE),0))</f>
      </c>
      <c r="G24" s="1">
        <f>IF($A24="","",N(E24)-C24)</f>
      </c>
      <c r="H24">
        <f>IF($A24="","",IF(N(E24)&gt;=C24,"Pagado",IF(N(E24)&gt;0,"Parcial","Pendiente")))</f>
      </c>
    </row>
    <row r="25">
      <c r="C25" s="1">
        <f>IF($A25="","",IFERROR(VLOOKUP(A25,Contratos!A:C,3,FALSE),0))</f>
      </c>
      <c r="G25" s="1">
        <f>IF($A25="","",N(E25)-C25)</f>
      </c>
      <c r="H25">
        <f>IF($A25="","",IF(N(E25)&gt;=C25,"Pagado",IF(N(E25)&gt;0,"Parcial","Pendiente")))</f>
      </c>
    </row>
    <row r="26">
      <c r="C26" s="1">
        <f>IF($A26="","",IFERROR(VLOOKUP(A26,Contratos!A:C,3,FALSE),0))</f>
      </c>
      <c r="G26" s="1">
        <f>IF($A26="","",N(E26)-C26)</f>
      </c>
      <c r="H26">
        <f>IF($A26="","",IF(N(E26)&gt;=C26,"Pagado",IF(N(E26)&gt;0,"Parcial","Pendiente")))</f>
      </c>
    </row>
    <row r="27">
      <c r="C27" s="1">
        <f>IF($A27="","",IFERROR(VLOOKUP(A27,Contratos!A:C,3,FALSE),0))</f>
      </c>
      <c r="G27" s="1">
        <f>IF($A27="","",N(E27)-C27)</f>
      </c>
      <c r="H27">
        <f>IF($A27="","",IF(N(E27)&gt;=C27,"Pagado",IF(N(E27)&gt;0,"Parcial","Pendiente")))</f>
      </c>
    </row>
    <row r="28">
      <c r="C28" s="1">
        <f>IF($A28="","",IFERROR(VLOOKUP(A28,Contratos!A:C,3,FALSE),0))</f>
      </c>
      <c r="G28" s="1">
        <f>IF($A28="","",N(E28)-C28)</f>
      </c>
      <c r="H28">
        <f>IF($A28="","",IF(N(E28)&gt;=C28,"Pagado",IF(N(E28)&gt;0,"Parcial","Pendiente")))</f>
      </c>
    </row>
    <row r="29">
      <c r="C29" s="1">
        <f>IF($A29="","",IFERROR(VLOOKUP(A29,Contratos!A:C,3,FALSE),0))</f>
      </c>
      <c r="G29" s="1">
        <f>IF($A29="","",N(E29)-C29)</f>
      </c>
      <c r="H29">
        <f>IF($A29="","",IF(N(E29)&gt;=C29,"Pagado",IF(N(E29)&gt;0,"Parcial","Pendiente")))</f>
      </c>
    </row>
    <row r="30">
      <c r="C30" s="1">
        <f>IF($A30="","",IFERROR(VLOOKUP(A30,Contratos!A:C,3,FALSE),0))</f>
      </c>
      <c r="G30" s="1">
        <f>IF($A30="","",N(E30)-C30)</f>
      </c>
      <c r="H30">
        <f>IF($A30="","",IF(N(E30)&gt;=C30,"Pagado",IF(N(E30)&gt;0,"Parcial","Pendiente")))</f>
      </c>
    </row>
    <row r="31">
      <c r="C31" s="1">
        <f>IF($A31="","",IFERROR(VLOOKUP(A31,Contratos!A:C,3,FALSE),0))</f>
      </c>
      <c r="G31" s="1">
        <f>IF($A31="","",N(E31)-C31)</f>
      </c>
      <c r="H31">
        <f>IF($A31="","",IF(N(E31)&gt;=C31,"Pagado",IF(N(E31)&gt;0,"Parcial","Pendiente")))</f>
      </c>
    </row>
    <row r="32">
      <c r="C32" s="1">
        <f>IF($A32="","",IFERROR(VLOOKUP(A32,Contratos!A:C,3,FALSE),0))</f>
      </c>
      <c r="G32" s="1">
        <f>IF($A32="","",N(E32)-C32)</f>
      </c>
      <c r="H32">
        <f>IF($A32="","",IF(N(E32)&gt;=C32,"Pagado",IF(N(E32)&gt;0,"Parcial","Pendiente")))</f>
      </c>
    </row>
    <row r="33">
      <c r="C33" s="1">
        <f>IF($A33="","",IFERROR(VLOOKUP(A33,Contratos!A:C,3,FALSE),0))</f>
      </c>
      <c r="G33" s="1">
        <f>IF($A33="","",N(E33)-C33)</f>
      </c>
      <c r="H33">
        <f>IF($A33="","",IF(N(E33)&gt;=C33,"Pagado",IF(N(E33)&gt;0,"Parcial","Pendiente")))</f>
      </c>
    </row>
    <row r="34">
      <c r="C34" s="1">
        <f>IF($A34="","",IFERROR(VLOOKUP(A34,Contratos!A:C,3,FALSE),0))</f>
      </c>
      <c r="G34" s="1">
        <f>IF($A34="","",N(E34)-C34)</f>
      </c>
      <c r="H34">
        <f>IF($A34="","",IF(N(E34)&gt;=C34,"Pagado",IF(N(E34)&gt;0,"Parcial","Pendiente")))</f>
      </c>
    </row>
    <row r="35">
      <c r="C35" s="1">
        <f>IF($A35="","",IFERROR(VLOOKUP(A35,Contratos!A:C,3,FALSE),0))</f>
      </c>
      <c r="G35" s="1">
        <f>IF($A35="","",N(E35)-C35)</f>
      </c>
      <c r="H35">
        <f>IF($A35="","",IF(N(E35)&gt;=C35,"Pagado",IF(N(E35)&gt;0,"Parcial","Pendiente")))</f>
      </c>
    </row>
    <row r="36">
      <c r="C36" s="1">
        <f>IF($A36="","",IFERROR(VLOOKUP(A36,Contratos!A:C,3,FALSE),0))</f>
      </c>
      <c r="G36" s="1">
        <f>IF($A36="","",N(E36)-C36)</f>
      </c>
      <c r="H36">
        <f>IF($A36="","",IF(N(E36)&gt;=C36,"Pagado",IF(N(E36)&gt;0,"Parcial","Pendiente")))</f>
      </c>
    </row>
    <row r="37">
      <c r="C37" s="1">
        <f>IF($A37="","",IFERROR(VLOOKUP(A37,Contratos!A:C,3,FALSE),0))</f>
      </c>
      <c r="G37" s="1">
        <f>IF($A37="","",N(E37)-C37)</f>
      </c>
      <c r="H37">
        <f>IF($A37="","",IF(N(E37)&gt;=C37,"Pagado",IF(N(E37)&gt;0,"Parcial","Pendiente")))</f>
      </c>
    </row>
    <row r="38">
      <c r="C38" s="1">
        <f>IF($A38="","",IFERROR(VLOOKUP(A38,Contratos!A:C,3,FALSE),0))</f>
      </c>
      <c r="G38" s="1">
        <f>IF($A38="","",N(E38)-C38)</f>
      </c>
      <c r="H38">
        <f>IF($A38="","",IF(N(E38)&gt;=C38,"Pagado",IF(N(E38)&gt;0,"Parcial","Pendiente")))</f>
      </c>
    </row>
    <row r="39">
      <c r="C39" s="1">
        <f>IF($A39="","",IFERROR(VLOOKUP(A39,Contratos!A:C,3,FALSE),0))</f>
      </c>
      <c r="G39" s="1">
        <f>IF($A39="","",N(E39)-C39)</f>
      </c>
      <c r="H39">
        <f>IF($A39="","",IF(N(E39)&gt;=C39,"Pagado",IF(N(E39)&gt;0,"Parcial","Pendiente")))</f>
      </c>
    </row>
    <row r="40">
      <c r="C40" s="1">
        <f>IF($A40="","",IFERROR(VLOOKUP(A40,Contratos!A:C,3,FALSE),0))</f>
      </c>
      <c r="G40" s="1">
        <f>IF($A40="","",N(E40)-C40)</f>
      </c>
      <c r="H40">
        <f>IF($A40="","",IF(N(E40)&gt;=C40,"Pagado",IF(N(E40)&gt;0,"Parcial","Pendiente")))</f>
      </c>
    </row>
    <row r="41">
      <c r="C41" s="1">
        <f>IF($A41="","",IFERROR(VLOOKUP(A41,Contratos!A:C,3,FALSE),0))</f>
      </c>
      <c r="G41" s="1">
        <f>IF($A41="","",N(E41)-C41)</f>
      </c>
      <c r="H41">
        <f>IF($A41="","",IF(N(E41)&gt;=C41,"Pagado",IF(N(E41)&gt;0,"Parcial","Pendiente")))</f>
      </c>
    </row>
    <row r="42">
      <c r="C42" s="1">
        <f>IF($A42="","",IFERROR(VLOOKUP(A42,Contratos!A:C,3,FALSE),0))</f>
      </c>
      <c r="G42" s="1">
        <f>IF($A42="","",N(E42)-C42)</f>
      </c>
      <c r="H42">
        <f>IF($A42="","",IF(N(E42)&gt;=C42,"Pagado",IF(N(E42)&gt;0,"Parcial","Pendiente")))</f>
      </c>
    </row>
    <row r="43">
      <c r="C43" s="1">
        <f>IF($A43="","",IFERROR(VLOOKUP(A43,Contratos!A:C,3,FALSE),0))</f>
      </c>
      <c r="G43" s="1">
        <f>IF($A43="","",N(E43)-C43)</f>
      </c>
      <c r="H43">
        <f>IF($A43="","",IF(N(E43)&gt;=C43,"Pagado",IF(N(E43)&gt;0,"Parcial","Pendiente")))</f>
      </c>
    </row>
    <row r="44">
      <c r="C44" s="1">
        <f>IF($A44="","",IFERROR(VLOOKUP(A44,Contratos!A:C,3,FALSE),0))</f>
      </c>
      <c r="G44" s="1">
        <f>IF($A44="","",N(E44)-C44)</f>
      </c>
      <c r="H44">
        <f>IF($A44="","",IF(N(E44)&gt;=C44,"Pagado",IF(N(E44)&gt;0,"Parcial","Pendiente")))</f>
      </c>
    </row>
    <row r="46">
      <c r="A46" t="s">
        <v>28</v>
      </c>
      <c r="C46" s="1">
        <f>SUM(C2:C44)</f>
      </c>
      <c r="E46" s="1">
        <f>SUM(E2:E44)</f>
      </c>
      <c r="G46" s="1">
        <f>SUM(G2:G44)</f>
      </c>
    </row>
  </sheetData>
  <autoFilter ref="A1:H44"/>
  <ignoredErrors>
    <ignoredError numberStoredAsText="1" sqref="A1:H4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Meses</Compan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Contratos</vt:lpstr>
      <vt:lpstr>Cobranza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2026-10-19T00:00:00Z</dcterms:created>
  <dcterms:modified xsi:type="dcterms:W3CDTF">2026-10-19T00:00:00Z</dcterms:modified>
  <dc:creator>Meses (meses.ai)</dc:creator>
  <dc:title>Control de rentas</dc:title>
</cp:coreProperties>
</file>